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QUÝ I-2019" sheetId="1" r:id="rId1"/>
    <sheet name="Sheet2" sheetId="2" r:id="rId2"/>
    <sheet name="Sheet3" sheetId="3" r:id="rId3"/>
  </sheets>
  <calcPr calcId="144525"/>
</workbook>
</file>

<file path=xl/calcChain.xml><?xml version="1.0" encoding="utf-8"?>
<calcChain xmlns="http://schemas.openxmlformats.org/spreadsheetml/2006/main">
  <c r="E14" i="1" l="1"/>
  <c r="G15" i="1"/>
  <c r="G12" i="1"/>
  <c r="G8" i="1"/>
  <c r="G7" i="1"/>
  <c r="E7" i="1"/>
  <c r="E10" i="1"/>
  <c r="E9" i="1"/>
  <c r="E18" i="1"/>
  <c r="E17" i="1"/>
  <c r="E22" i="1"/>
  <c r="E21" i="1"/>
  <c r="E32" i="1"/>
  <c r="E31" i="1"/>
  <c r="E30" i="1"/>
  <c r="E29" i="1"/>
  <c r="E28" i="1"/>
  <c r="E27" i="1"/>
  <c r="E26" i="1"/>
  <c r="E25" i="1"/>
  <c r="E24" i="1"/>
  <c r="D20" i="1"/>
  <c r="D16" i="1"/>
  <c r="D15" i="1"/>
  <c r="D13" i="1"/>
  <c r="D12" i="1"/>
  <c r="D11" i="1"/>
  <c r="D8" i="1"/>
  <c r="K21" i="1" l="1"/>
  <c r="L21" i="1" s="1"/>
  <c r="M21" i="1" s="1"/>
  <c r="K15" i="1"/>
  <c r="L15" i="1" s="1"/>
  <c r="M15" i="1" s="1"/>
  <c r="K18" i="1"/>
  <c r="L18" i="1" s="1"/>
  <c r="M18" i="1" s="1"/>
  <c r="K17" i="1"/>
  <c r="L17" i="1" s="1"/>
  <c r="M17" i="1" s="1"/>
  <c r="K32" i="1"/>
  <c r="L32" i="1" s="1"/>
  <c r="M32" i="1" s="1"/>
  <c r="K31" i="1"/>
  <c r="L31" i="1" s="1"/>
  <c r="M31" i="1" s="1"/>
  <c r="K28" i="1"/>
  <c r="L28" i="1" s="1"/>
  <c r="M28" i="1" s="1"/>
  <c r="K27" i="1"/>
  <c r="L27" i="1" s="1"/>
  <c r="M27" i="1" s="1"/>
  <c r="K24" i="1"/>
  <c r="L24" i="1" s="1"/>
  <c r="M24" i="1" s="1"/>
  <c r="K23" i="1"/>
  <c r="L23" i="1" s="1"/>
  <c r="M23" i="1" s="1"/>
  <c r="K8" i="1"/>
  <c r="L8" i="1" s="1"/>
  <c r="M8" i="1" s="1"/>
  <c r="K9" i="1"/>
  <c r="L9" i="1" s="1"/>
  <c r="M9" i="1" s="1"/>
  <c r="K10" i="1"/>
  <c r="L10" i="1" s="1"/>
  <c r="M10" i="1" s="1"/>
  <c r="K11" i="1"/>
  <c r="L11" i="1" s="1"/>
  <c r="M11" i="1" s="1"/>
  <c r="K12" i="1"/>
  <c r="L12" i="1" s="1"/>
  <c r="M12" i="1" s="1"/>
  <c r="K13" i="1"/>
  <c r="L13" i="1" s="1"/>
  <c r="M13" i="1" s="1"/>
  <c r="K14" i="1"/>
  <c r="L14" i="1" s="1"/>
  <c r="M14" i="1" s="1"/>
  <c r="K16" i="1"/>
  <c r="L16" i="1" s="1"/>
  <c r="M16" i="1" s="1"/>
  <c r="K19" i="1"/>
  <c r="L19" i="1" s="1"/>
  <c r="M19" i="1" s="1"/>
  <c r="K20" i="1"/>
  <c r="L20" i="1" s="1"/>
  <c r="M20" i="1" s="1"/>
  <c r="K22" i="1"/>
  <c r="L22" i="1" s="1"/>
  <c r="M22" i="1" s="1"/>
  <c r="K25" i="1"/>
  <c r="L25" i="1" s="1"/>
  <c r="M25" i="1" s="1"/>
  <c r="K26" i="1"/>
  <c r="L26" i="1" s="1"/>
  <c r="M26" i="1" s="1"/>
  <c r="K29" i="1"/>
  <c r="L29" i="1" s="1"/>
  <c r="M29" i="1" s="1"/>
  <c r="K30" i="1"/>
  <c r="L30" i="1" s="1"/>
  <c r="M30" i="1" s="1"/>
  <c r="K7" i="1"/>
  <c r="L7" i="1" s="1"/>
  <c r="M7" i="1" s="1"/>
  <c r="O4" i="1" l="1"/>
</calcChain>
</file>

<file path=xl/sharedStrings.xml><?xml version="1.0" encoding="utf-8"?>
<sst xmlns="http://schemas.openxmlformats.org/spreadsheetml/2006/main" count="103" uniqueCount="102">
  <si>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</si>
  <si>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</si>
  <si>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</si>
  <si>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</si>
  <si>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</si>
  <si>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</si>
  <si>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</si>
  <si>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</si>
  <si>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</si>
  <si>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</si>
  <si>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</si>
  <si>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</si>
  <si>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</si>
  <si>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</si>
  <si>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</si>
  <si>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</si>
  <si>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</si>
  <si>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</si>
  <si>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</si>
  <si>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r>
      <t xml:space="preserve">Nhiệm vụ 2 </t>
    </r>
    <r>
      <rPr>
        <b/>
        <sz val="12"/>
        <color rgb="FFFF0000"/>
        <rFont val="Times New Roman"/>
        <family val="1"/>
      </rPr>
      <t xml:space="preserve"> (x2)</t>
    </r>
  </si>
  <si>
    <r>
      <t xml:space="preserve">Nhiệm vụ 3 </t>
    </r>
    <r>
      <rPr>
        <b/>
        <sz val="12"/>
        <color rgb="FFFF0000"/>
        <rFont val="Times New Roman"/>
        <family val="1"/>
      </rPr>
      <t>(x1)</t>
    </r>
  </si>
  <si>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</si>
  <si>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BẢNG XÁC ĐỊNH KHỐI LƯỢNG CÔNG VIỆC QUÝ I/2019</t>
  </si>
  <si>
    <t>01/02/2019</t>
  </si>
  <si>
    <t>01/8/2019</t>
  </si>
  <si>
    <r>
      <rPr>
        <b/>
        <sz val="13"/>
        <color indexed="8"/>
        <rFont val="Times New Roman"/>
        <family val="1"/>
      </rPr>
      <t>Nhiệm vụ 4:</t>
    </r>
    <r>
      <rPr>
        <sz val="13"/>
        <color indexed="8"/>
        <rFont val="Times New Roman"/>
        <family val="1"/>
      </rPr>
      <t xml:space="preserve"> Tổng hợp, thực hiện xây dựng đề án vị trí việc làm</t>
    </r>
  </si>
  <si>
    <r>
      <rPr>
        <b/>
        <sz val="13"/>
        <color indexed="8"/>
        <rFont val="Times New Roman"/>
        <family val="1"/>
      </rPr>
      <t>Nhiệm vụ 1:</t>
    </r>
    <r>
      <rPr>
        <sz val="13"/>
        <color indexed="8"/>
        <rFont val="Times New Roman"/>
        <family val="1"/>
      </rPr>
      <t xml:space="preserve"> Tổng hợp đánh giá, phân loại hiệu quả công việc Quý IV/2018</t>
    </r>
  </si>
  <si>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</si>
  <si>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</si>
  <si>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</si>
  <si>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</si>
  <si>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</si>
  <si>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</si>
  <si>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</si>
  <si>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</si>
  <si>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</si>
  <si>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</si>
  <si>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</si>
  <si>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</si>
  <si>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</si>
  <si>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</si>
  <si>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</si>
  <si>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</si>
  <si>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</si>
  <si>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</si>
  <si>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</si>
  <si>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</si>
  <si>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</si>
  <si>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</si>
  <si>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</si>
  <si>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</si>
  <si>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</si>
  <si>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</si>
  <si>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</si>
  <si>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</si>
  <si>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</si>
  <si>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</si>
  <si>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</si>
  <si>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</si>
  <si>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</si>
  <si>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</si>
  <si>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</si>
  <si>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</si>
  <si>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</si>
  <si>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</si>
  <si>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</si>
  <si>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</si>
  <si>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</si>
  <si>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</si>
  <si>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</si>
  <si>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</si>
  <si>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</si>
  <si>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</si>
  <si>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</si>
  <si>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</si>
  <si>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</si>
  <si>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</si>
  <si>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</si>
  <si>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</si>
  <si>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r>
      <t xml:space="preserve">Nhiệm vụ 1 </t>
    </r>
    <r>
      <rPr>
        <b/>
        <sz val="12"/>
        <color rgb="FFFF0000"/>
        <rFont val="Times New Roman"/>
        <family val="1"/>
      </rPr>
      <t>(x2)</t>
    </r>
  </si>
  <si>
    <r>
      <t xml:space="preserve">Nhiệm vụ 4  </t>
    </r>
    <r>
      <rPr>
        <b/>
        <sz val="12"/>
        <color rgb="FFFF0000"/>
        <rFont val="Times New Roman"/>
        <family val="1"/>
      </rPr>
      <t>(x2)</t>
    </r>
  </si>
  <si>
    <r>
      <t>Nhiệm vụ 5</t>
    </r>
    <r>
      <rPr>
        <b/>
        <sz val="12"/>
        <color rgb="FFFF0000"/>
        <rFont val="Times New Roman"/>
        <family val="1"/>
      </rPr>
      <t xml:space="preserve"> (x1)</t>
    </r>
  </si>
  <si>
    <t>Lâm Viết Dũng, Nguyễn Thị Hoa, Phan Thị Ngọc Phượng, Trần Thị Ánh Phượng</t>
  </si>
  <si>
    <t>17/02/2019</t>
  </si>
  <si>
    <t>25/01/2019</t>
  </si>
  <si>
    <t>25/3/2019</t>
  </si>
  <si>
    <t>10/3/2019</t>
  </si>
  <si>
    <t>01/2019</t>
  </si>
  <si>
    <r>
      <rPr>
        <b/>
        <sz val="13"/>
        <color indexed="8"/>
        <rFont val="Times New Roman"/>
        <family val="1"/>
      </rPr>
      <t>Nhiệm vụ 2:</t>
    </r>
    <r>
      <rPr>
        <sz val="13"/>
        <color indexed="8"/>
        <rFont val="Times New Roman"/>
        <family val="1"/>
      </rPr>
      <t xml:space="preserve"> Hỗ trợ ngày Hội tư vấn hướng nghiệp do Báo giáo dục tổ chức tại trường ngày 12/01/2019. Công tác Tuyển sinh năm 2019</t>
    </r>
  </si>
  <si>
    <t>Nguyễn Thị Hoa, Trần Thị Ánh Phượng, Vũ Như Quỳnh, Phan Thị Ngọc Phượng, Nguyễn Thị Bích Liễu, Lưu Hoàng Hải Yến, Trần Thị Phương Oanh</t>
  </si>
  <si>
    <t>15/01/2019</t>
  </si>
  <si>
    <r>
      <rPr>
        <b/>
        <sz val="13"/>
        <color indexed="8"/>
        <rFont val="Times New Roman"/>
        <family val="1"/>
      </rPr>
      <t>Nhiệm vụ 3:</t>
    </r>
    <r>
      <rPr>
        <sz val="13"/>
        <color indexed="8"/>
        <rFont val="Times New Roman"/>
        <family val="1"/>
      </rPr>
      <t xml:space="preserve"> Công tác phục vụ đón Tết Nguyên đán Kỷ Hợi - 2019 (trang trí, chuẩn bị đồ cúng giao thừa, mùng 6,…). Trực tết Nguyên đán</t>
    </r>
  </si>
  <si>
    <t>Lâm Viết Dũng, Nguyễn Thành Nam, Nguyễn Thị Hoa, Nguyễn Thị Vân, Huỳnh Thị Minh Ly, Thân Thị Nhung, Huỳnh Thị Xuân Mai, Vũ Như Quỳnh, Phan Thị Ngọc Phượng, Trần Thị Ánh Phượng, Lê Hùng Thanh, 11 Bảo vệ</t>
  </si>
  <si>
    <r>
      <t xml:space="preserve">Nhiệm vụ 7 </t>
    </r>
    <r>
      <rPr>
        <b/>
        <sz val="12"/>
        <color rgb="FFFF0000"/>
        <rFont val="Times New Roman"/>
        <family val="1"/>
      </rPr>
      <t>(x1)</t>
    </r>
  </si>
  <si>
    <r>
      <t>Nhiệm vụ 6</t>
    </r>
    <r>
      <rPr>
        <b/>
        <sz val="12"/>
        <color rgb="FFFF0000"/>
        <rFont val="Times New Roman"/>
        <family val="1"/>
      </rPr>
      <t xml:space="preserve"> (x1)</t>
    </r>
  </si>
  <si>
    <r>
      <rPr>
        <b/>
        <sz val="13"/>
        <color indexed="8"/>
        <rFont val="Times New Roman"/>
        <family val="1"/>
      </rPr>
      <t>Nhiệm vụ 7:</t>
    </r>
    <r>
      <rPr>
        <sz val="13"/>
        <color indexed="8"/>
        <rFont val="Times New Roman"/>
        <family val="1"/>
      </rPr>
      <t xml:space="preserve"> </t>
    </r>
  </si>
  <si>
    <r>
      <rPr>
        <b/>
        <sz val="13"/>
        <color indexed="8"/>
        <rFont val="Times New Roman"/>
        <family val="1"/>
      </rPr>
      <t>Nhiệm vụ 6:</t>
    </r>
    <r>
      <rPr>
        <sz val="13"/>
        <color indexed="8"/>
        <rFont val="Times New Roman"/>
        <family val="1"/>
      </rPr>
      <t xml:space="preserve"> Tham gia Hội thi bóng đá mini do Công đoàn ngành tổ chức. Tham gia tập văn nghệ do Công đoàn trường tổ chức</t>
    </r>
  </si>
  <si>
    <t>Lưu Hoàng Hải Yến, Huỳnh Thanh Nhàn, Nguyễn Thanh Hiền, Huỳnh Thị Xuân Mai, Trần Thị Phương Oanh, Thân Thị Nhung</t>
  </si>
  <si>
    <r>
      <rPr>
        <b/>
        <sz val="13"/>
        <color indexed="8"/>
        <rFont val="Times New Roman"/>
        <family val="1"/>
      </rPr>
      <t>Nhiệm vụ 5:</t>
    </r>
    <r>
      <rPr>
        <sz val="13"/>
        <color indexed="8"/>
        <rFont val="Times New Roman"/>
        <family val="1"/>
      </rPr>
      <t xml:space="preserve"> Hỗ trợ công việc của phòng do đồng nghiệp nghỉ chế độ thai sản. Hỗ trợ công việc của Chi bộ 02 (đánh giá xếp loại đảng viên, tổng hợp cam kết học tập và làm theo tư tưởng đạo đức Hồ Chí Minh)</t>
    </r>
  </si>
  <si>
    <t>Nguyễn Thị Hoa, Phan Thị Ngọc Phượng, Trần Thị Ánh Phượng, Vũ Như Quỳnh, Huỳnh Thị Xuân Mai, Trần Thị Phương Oanh, Lưu Hoàng Hải Yến, Nguyễn Văn Chì</t>
  </si>
  <si>
    <t>Tổ Bảo vệ 10 người (trừ Trần Văn Anh), Lâm Viết Dũng, Nguyễn Thành Nam, Nguyễn Thị Vân, Huỳnh Thị Minh Ly, Thân Thị Nhung, Lê Hùng Thanh, Nguyễn Văn Chì</t>
  </si>
  <si>
    <r>
      <t xml:space="preserve">TRƯỜNG CAO ĐẲNG LÝ TỰ TRỌNG
 THÀNH PHỐ HỒ CHÍ MINH
</t>
    </r>
    <r>
      <rPr>
        <b/>
        <sz val="12"/>
        <rFont val="Times New Roman"/>
        <family val="1"/>
      </rPr>
      <t>PHÒNG TỔ CHỨC - HÀNH CHÍNH - TỔNG HỢP</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</si>
</sst>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69">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Border="1" applyAlignment="1">
      <alignment horizontal="left" vertical="center"/>
    </xf>
    <xf numFmtId="0" fontId="21" fillId="0" borderId="11" xfId="58" applyFont="1" applyBorder="1" applyAlignment="1">
      <alignment vertical="center" wrapText="1"/>
    </xf>
    <xf numFmtId="0" fontId="21" fillId="0" borderId="15" xfId="58" applyFont="1" applyBorder="1" applyAlignment="1">
      <alignment vertical="center" wrapText="1"/>
    </xf>
    <xf numFmtId="0" fontId="21" fillId="0" borderId="15" xfId="57" applyFont="1" applyFill="1" applyBorder="1" applyAlignment="1">
      <alignment horizontal="left" vertical="center"/>
    </xf>
    <xf numFmtId="0" fontId="21" fillId="0" borderId="15" xfId="58" applyFont="1" applyBorder="1" applyAlignment="1">
      <alignment vertical="center"/>
    </xf>
    <xf numFmtId="0" fontId="21" fillId="0" borderId="11" xfId="58" applyFont="1" applyBorder="1" applyAlignment="1">
      <alignmen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1" xfId="0" applyFont="1" applyBorder="1" applyAlignment="1">
      <alignment horizontal="justify" vertical="center" wrapText="1"/>
    </xf>
    <xf numFmtId="0" fontId="25" fillId="0" borderId="15" xfId="0" applyFont="1" applyBorder="1" applyAlignment="1">
      <alignment horizontal="justify" vertical="center" wrapText="1"/>
    </xf>
    <xf numFmtId="0" fontId="25" fillId="0" borderId="12" xfId="0" applyFont="1" applyBorder="1" applyAlignment="1">
      <alignment horizontal="justify" vertical="center" wrapText="1"/>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29" fillId="0" borderId="10" xfId="0" applyFont="1" applyFill="1" applyBorder="1" applyAlignment="1" applyProtection="1">
      <alignment horizontal="justify" vertical="center" wrapText="1"/>
      <protection locked="0"/>
    </xf>
    <xf numFmtId="0" fontId="34" fillId="0" borderId="10" xfId="0" applyFont="1" applyFill="1" applyBorder="1" applyAlignment="1" applyProtection="1">
      <alignment horizontal="center" vertical="center" wrapText="1"/>
      <protection locked="0"/>
    </xf>
    <xf numFmtId="0" fontId="32" fillId="0" borderId="0" xfId="0" applyFont="1" applyAlignment="1">
      <alignment horizontal="center"/>
    </xf>
    <xf numFmtId="0" fontId="31" fillId="0" borderId="0" xfId="0" applyFont="1" applyAlignment="1">
      <alignment horizontal="center"/>
    </xf>
    <xf numFmtId="0" fontId="33" fillId="0" borderId="0" xfId="0" applyFont="1" applyAlignment="1">
      <alignment horizontal="center"/>
    </xf>
    <xf numFmtId="0" fontId="20" fillId="0" borderId="17" xfId="51" applyFont="1" applyFill="1" applyBorder="1" applyAlignment="1">
      <alignment horizontal="justify" vertical="center"/>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0" fillId="0" borderId="14"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2" fillId="0" borderId="16" xfId="51" applyFont="1" applyFill="1" applyBorder="1" applyAlignment="1">
      <alignment horizontal="center"/>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8" fillId="0" borderId="14"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39" fillId="0" borderId="0" xfId="51" applyFont="1" applyFill="1" applyAlignment="1">
      <alignment horizontal="center"/>
    </xf>
    <xf numFmtId="0" fontId="40" fillId="0" borderId="0" xfId="51" applyFont="1" applyFill="1" applyAlignment="1">
      <alignment horizontal="center" vertical="top" wrapText="1"/>
    </xf>
    <xf numFmtId="0" fontId="21" fillId="24" borderId="11" xfId="58" applyFont="1" applyFill="1" applyBorder="1" applyAlignment="1">
      <alignment vertical="center" wrapText="1"/>
    </xf>
    <xf numFmtId="9" fontId="21" fillId="24" borderId="10" xfId="51" applyNumberFormat="1" applyFont="1" applyFill="1" applyBorder="1" applyAlignment="1">
      <alignment horizontal="center" vertical="center"/>
    </xf>
    <xf numFmtId="0" fontId="28" fillId="24" borderId="10" xfId="51" applyFont="1" applyFill="1" applyBorder="1" applyAlignment="1">
      <alignment horizontal="center" vertical="center" wrapText="1"/>
    </xf>
    <xf numFmtId="10" fontId="29" fillId="24" borderId="10" xfId="1" applyNumberFormat="1" applyFont="1" applyFill="1" applyBorder="1" applyAlignment="1">
      <alignment horizontal="center" vertical="center" wrapText="1"/>
    </xf>
    <xf numFmtId="164" fontId="35" fillId="24" borderId="10" xfId="1" applyNumberFormat="1" applyFont="1" applyFill="1" applyBorder="1" applyAlignment="1">
      <alignment horizontal="center" vertical="center"/>
    </xf>
    <xf numFmtId="9" fontId="29" fillId="24" borderId="10" xfId="1" applyNumberFormat="1" applyFont="1" applyFill="1" applyBorder="1" applyAlignment="1">
      <alignment horizontal="center" vertical="center"/>
    </xf>
    <xf numFmtId="0" fontId="20" fillId="24" borderId="10" xfId="51" applyFont="1" applyFill="1" applyBorder="1" applyAlignment="1">
      <alignment horizontal="center" vertical="center"/>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47"/>
  <sheetViews>
    <sheetView tabSelected="1" topLeftCell="A22" zoomScale="115" zoomScaleNormal="115" workbookViewId="0">
      <selection activeCell="J31" sqref="J31"/>
    </sheetView>
  </sheetViews>
  <sheetFormatPr defaultRowHeight="15" x14ac:dyDescent="0.25"/>
  <cols>
    <col min="1" max="1" width="5.28515625" customWidth="1"/>
    <col min="2" max="2" width="26.140625" customWidth="1"/>
    <col min="3" max="3" width="13.28515625" style="1" customWidth="1"/>
    <col min="4" max="4" width="10.42578125" customWidth="1"/>
    <col min="5" max="5" width="11.42578125" style="31" customWidth="1"/>
    <col min="6" max="6" width="11.7109375" style="31" customWidth="1"/>
    <col min="7" max="9" width="10.42578125" style="31" customWidth="1"/>
    <col min="10" max="11" width="10.42578125" customWidth="1"/>
    <col min="12" max="12" width="10.28515625" bestFit="1" customWidth="1"/>
    <col min="13" max="13" width="7.5703125" customWidth="1"/>
  </cols>
  <sheetData>
    <row r="1" spans="1:16" ht="46.5" customHeight="1" x14ac:dyDescent="0.25">
      <c r="A1" s="61" t="s">
        <v>101</v>
      </c>
      <c r="B1" s="61"/>
      <c r="C1" s="61"/>
      <c r="D1" s="61"/>
      <c r="E1" s="61"/>
      <c r="F1" s="21"/>
      <c r="G1" s="21"/>
      <c r="H1" s="21"/>
      <c r="I1" s="21"/>
      <c r="J1" s="5"/>
      <c r="K1" s="5"/>
      <c r="L1" s="5"/>
      <c r="M1" s="5"/>
    </row>
    <row r="2" spans="1:16" ht="7.5" customHeight="1" x14ac:dyDescent="0.25">
      <c r="A2" s="3"/>
      <c r="B2" s="3"/>
      <c r="C2" s="21"/>
      <c r="D2" s="5"/>
      <c r="E2" s="21"/>
      <c r="F2" s="21"/>
      <c r="G2" s="21"/>
      <c r="H2" s="21"/>
      <c r="I2" s="21"/>
      <c r="J2" s="5"/>
      <c r="K2" s="5"/>
      <c r="L2" s="5"/>
      <c r="M2" s="5"/>
    </row>
    <row r="3" spans="1:16" ht="21.75" customHeight="1" x14ac:dyDescent="0.3">
      <c r="A3" s="60" t="s">
        <v>22</v>
      </c>
      <c r="B3" s="60"/>
      <c r="C3" s="60"/>
      <c r="D3" s="60"/>
      <c r="E3" s="60"/>
      <c r="F3" s="60"/>
      <c r="G3" s="60"/>
      <c r="H3" s="60"/>
      <c r="I3" s="60"/>
      <c r="J3" s="60"/>
      <c r="K3" s="60"/>
      <c r="L3" s="60"/>
      <c r="M3" s="60"/>
      <c r="O3" s="10">
        <v>0.3</v>
      </c>
      <c r="P3" s="11">
        <v>9</v>
      </c>
    </row>
    <row r="4" spans="1:16" ht="7.5" customHeight="1" x14ac:dyDescent="0.3">
      <c r="A4" s="55"/>
      <c r="B4" s="55"/>
      <c r="C4" s="55"/>
      <c r="D4" s="55"/>
      <c r="E4" s="55"/>
      <c r="F4" s="55"/>
      <c r="G4" s="55"/>
      <c r="H4" s="55"/>
      <c r="I4" s="55"/>
      <c r="J4" s="55"/>
      <c r="K4" s="55"/>
      <c r="L4" s="55"/>
      <c r="M4" s="55"/>
      <c r="O4" s="11">
        <f>(P4*O3)/P3</f>
        <v>3.3333333333333333E-2</v>
      </c>
      <c r="P4" s="11">
        <v>1</v>
      </c>
    </row>
    <row r="5" spans="1:16" s="1" customFormat="1" ht="29.25" customHeight="1" x14ac:dyDescent="0.25">
      <c r="A5" s="51" t="s">
        <v>0</v>
      </c>
      <c r="B5" s="51" t="s">
        <v>1</v>
      </c>
      <c r="C5" s="58" t="s">
        <v>18</v>
      </c>
      <c r="D5" s="48" t="s">
        <v>2</v>
      </c>
      <c r="E5" s="49"/>
      <c r="F5" s="49"/>
      <c r="G5" s="49"/>
      <c r="H5" s="49"/>
      <c r="I5" s="49"/>
      <c r="J5" s="49"/>
      <c r="K5" s="50"/>
      <c r="L5" s="56" t="s">
        <v>4</v>
      </c>
      <c r="M5" s="53" t="s">
        <v>5</v>
      </c>
    </row>
    <row r="6" spans="1:16" s="1" customFormat="1" ht="51.75" customHeight="1" x14ac:dyDescent="0.25">
      <c r="A6" s="52"/>
      <c r="B6" s="52"/>
      <c r="C6" s="59"/>
      <c r="D6" s="7" t="s">
        <v>79</v>
      </c>
      <c r="E6" s="14" t="s">
        <v>19</v>
      </c>
      <c r="F6" s="8" t="s">
        <v>20</v>
      </c>
      <c r="G6" s="7" t="s">
        <v>80</v>
      </c>
      <c r="H6" s="7" t="s">
        <v>81</v>
      </c>
      <c r="I6" s="7" t="s">
        <v>94</v>
      </c>
      <c r="J6" s="7" t="s">
        <v>93</v>
      </c>
      <c r="K6" s="15" t="s">
        <v>3</v>
      </c>
      <c r="L6" s="57"/>
      <c r="M6" s="54"/>
    </row>
    <row r="7" spans="1:16" s="1" customFormat="1" ht="15.75" customHeight="1" x14ac:dyDescent="0.25">
      <c r="A7" s="24" t="s">
        <v>27</v>
      </c>
      <c r="B7" s="25" t="s">
        <v>53</v>
      </c>
      <c r="C7" s="9">
        <v>0.7</v>
      </c>
      <c r="D7" s="16"/>
      <c r="E7" s="16">
        <f>0.034*2</f>
        <v>6.8000000000000005E-2</v>
      </c>
      <c r="F7" s="16">
        <v>3.4000000000000002E-2</v>
      </c>
      <c r="G7" s="16">
        <f t="shared" ref="G7:G8" si="0">0.034*2</f>
        <v>6.8000000000000005E-2</v>
      </c>
      <c r="H7" s="16"/>
      <c r="I7" s="16"/>
      <c r="J7" s="16"/>
      <c r="K7" s="17">
        <f>SUM(D7:J7)</f>
        <v>0.17</v>
      </c>
      <c r="L7" s="18">
        <f>C7+K7</f>
        <v>0.87</v>
      </c>
      <c r="M7" s="4">
        <f>IF(L7&gt;=90%,50,IF(AND(80%&lt;=L7,L7&lt;90%),45,IF(AND(70%&lt;=L7,L7&lt;80%),40,IF(AND(60%&lt;=L7,L7&lt;70%),30,IF(AND(50%&lt;=L7,L7&lt;60%),25,IF(L7&lt;50%,0,""))))))</f>
        <v>45</v>
      </c>
    </row>
    <row r="8" spans="1:16" s="1" customFormat="1" ht="15.75" customHeight="1" x14ac:dyDescent="0.25">
      <c r="A8" s="24" t="s">
        <v>28</v>
      </c>
      <c r="B8" s="26" t="s">
        <v>54</v>
      </c>
      <c r="C8" s="9">
        <v>0.7</v>
      </c>
      <c r="D8" s="16">
        <f>0.034*2</f>
        <v>6.8000000000000005E-2</v>
      </c>
      <c r="E8" s="19"/>
      <c r="F8" s="16">
        <v>3.4000000000000002E-2</v>
      </c>
      <c r="G8" s="16">
        <f t="shared" si="0"/>
        <v>6.8000000000000005E-2</v>
      </c>
      <c r="H8" s="16">
        <v>3.4000000000000002E-2</v>
      </c>
      <c r="I8" s="2"/>
      <c r="J8" s="2"/>
      <c r="K8" s="17">
        <f>SUM(D8:J8)</f>
        <v>0.20400000000000001</v>
      </c>
      <c r="L8" s="18">
        <f>C8+K8</f>
        <v>0.90399999999999991</v>
      </c>
      <c r="M8" s="4">
        <f t="shared" ref="M8:M32" si="1">IF(L8&gt;=90%,50,IF(AND(80%&lt;=L8,L8&lt;90%),45,IF(AND(70%&lt;=L8,L8&lt;80%),40,IF(AND(60%&lt;=L8,L8&lt;70%),30,IF(AND(50%&lt;=L8,L8&lt;60%),25,IF(L8&lt;50%,0,""))))))</f>
        <v>50</v>
      </c>
    </row>
    <row r="9" spans="1:16" s="1" customFormat="1" ht="15.75" customHeight="1" x14ac:dyDescent="0.25">
      <c r="A9" s="24" t="s">
        <v>29</v>
      </c>
      <c r="B9" s="27" t="s">
        <v>55</v>
      </c>
      <c r="C9" s="9">
        <v>0.7</v>
      </c>
      <c r="D9" s="16"/>
      <c r="E9" s="16">
        <f t="shared" ref="E9:E10" si="2">0.034*2</f>
        <v>6.8000000000000005E-2</v>
      </c>
      <c r="F9" s="16">
        <v>3.4000000000000002E-2</v>
      </c>
      <c r="G9" s="2"/>
      <c r="H9" s="2"/>
      <c r="I9" s="2"/>
      <c r="J9" s="2"/>
      <c r="K9" s="17">
        <f>SUM(D9:J9)</f>
        <v>0.10200000000000001</v>
      </c>
      <c r="L9" s="18">
        <f>C9+K9</f>
        <v>0.80199999999999994</v>
      </c>
      <c r="M9" s="4">
        <f t="shared" si="1"/>
        <v>45</v>
      </c>
    </row>
    <row r="10" spans="1:16" s="1" customFormat="1" ht="15.75" customHeight="1" x14ac:dyDescent="0.25">
      <c r="A10" s="24" t="s">
        <v>30</v>
      </c>
      <c r="B10" s="28" t="s">
        <v>56</v>
      </c>
      <c r="C10" s="9">
        <v>0.7</v>
      </c>
      <c r="D10" s="16"/>
      <c r="E10" s="16">
        <f t="shared" si="2"/>
        <v>6.8000000000000005E-2</v>
      </c>
      <c r="F10" s="16">
        <v>3.4000000000000002E-2</v>
      </c>
      <c r="G10" s="2"/>
      <c r="H10" s="2"/>
      <c r="I10" s="2"/>
      <c r="J10" s="2"/>
      <c r="K10" s="17">
        <f>SUM(D10:J10)</f>
        <v>0.10200000000000001</v>
      </c>
      <c r="L10" s="18">
        <f>C10+K10</f>
        <v>0.80199999999999994</v>
      </c>
      <c r="M10" s="4">
        <f t="shared" si="1"/>
        <v>45</v>
      </c>
    </row>
    <row r="11" spans="1:16" s="1" customFormat="1" ht="15.75" customHeight="1" x14ac:dyDescent="0.25">
      <c r="A11" s="24" t="s">
        <v>31</v>
      </c>
      <c r="B11" s="29" t="s">
        <v>57</v>
      </c>
      <c r="C11" s="9">
        <v>0.7</v>
      </c>
      <c r="D11" s="16">
        <f t="shared" ref="D11:D14" si="3">0.034*2</f>
        <v>6.8000000000000005E-2</v>
      </c>
      <c r="E11" s="20"/>
      <c r="F11" s="16">
        <v>3.4000000000000002E-2</v>
      </c>
      <c r="G11" s="2"/>
      <c r="H11" s="16">
        <v>3.4000000000000002E-2</v>
      </c>
      <c r="I11" s="2"/>
      <c r="J11" s="2"/>
      <c r="K11" s="17">
        <f>SUM(D11:J11)</f>
        <v>0.13600000000000001</v>
      </c>
      <c r="L11" s="18">
        <f>C11+K11</f>
        <v>0.83599999999999997</v>
      </c>
      <c r="M11" s="4">
        <f t="shared" si="1"/>
        <v>45</v>
      </c>
    </row>
    <row r="12" spans="1:16" s="1" customFormat="1" ht="15.75" customHeight="1" x14ac:dyDescent="0.25">
      <c r="A12" s="24" t="s">
        <v>32</v>
      </c>
      <c r="B12" s="30" t="s">
        <v>58</v>
      </c>
      <c r="C12" s="9">
        <v>0.7</v>
      </c>
      <c r="D12" s="16">
        <f t="shared" si="3"/>
        <v>6.8000000000000005E-2</v>
      </c>
      <c r="E12" s="14"/>
      <c r="F12" s="16">
        <v>3.4000000000000002E-2</v>
      </c>
      <c r="G12" s="16">
        <f>0.034*2</f>
        <v>6.8000000000000005E-2</v>
      </c>
      <c r="H12" s="16">
        <v>3.4000000000000002E-2</v>
      </c>
      <c r="I12" s="7"/>
      <c r="J12" s="7"/>
      <c r="K12" s="17">
        <f>SUM(D12:J12)</f>
        <v>0.20400000000000001</v>
      </c>
      <c r="L12" s="18">
        <f>C12+K12</f>
        <v>0.90399999999999991</v>
      </c>
      <c r="M12" s="4">
        <f t="shared" si="1"/>
        <v>50</v>
      </c>
    </row>
    <row r="13" spans="1:16" s="1" customFormat="1" ht="15.75" customHeight="1" x14ac:dyDescent="0.25">
      <c r="A13" s="24" t="s">
        <v>33</v>
      </c>
      <c r="B13" s="30" t="s">
        <v>59</v>
      </c>
      <c r="C13" s="9">
        <v>0.7</v>
      </c>
      <c r="D13" s="16">
        <f t="shared" si="3"/>
        <v>6.8000000000000005E-2</v>
      </c>
      <c r="E13" s="14"/>
      <c r="F13" s="8"/>
      <c r="G13" s="7"/>
      <c r="H13" s="7"/>
      <c r="I13" s="7"/>
      <c r="J13" s="7"/>
      <c r="K13" s="17">
        <f>SUM(D13:J13)</f>
        <v>6.8000000000000005E-2</v>
      </c>
      <c r="L13" s="18">
        <f>C13+K13</f>
        <v>0.76800000000000002</v>
      </c>
      <c r="M13" s="4">
        <f t="shared" si="1"/>
        <v>40</v>
      </c>
    </row>
    <row r="14" spans="1:16" s="1" customFormat="1" ht="15.75" customHeight="1" x14ac:dyDescent="0.25">
      <c r="A14" s="24" t="s">
        <v>34</v>
      </c>
      <c r="B14" s="26" t="s">
        <v>60</v>
      </c>
      <c r="C14" s="9">
        <v>0.7</v>
      </c>
      <c r="D14" s="7"/>
      <c r="E14" s="16">
        <f t="shared" ref="E14" si="4">0.034*2</f>
        <v>6.8000000000000005E-2</v>
      </c>
      <c r="F14" s="8"/>
      <c r="G14" s="7"/>
      <c r="H14" s="16">
        <v>3.4000000000000002E-2</v>
      </c>
      <c r="I14" s="7"/>
      <c r="J14" s="7"/>
      <c r="K14" s="17">
        <f>SUM(D14:J14)</f>
        <v>0.10200000000000001</v>
      </c>
      <c r="L14" s="18">
        <f>C14+K14</f>
        <v>0.80199999999999994</v>
      </c>
      <c r="M14" s="4">
        <f t="shared" si="1"/>
        <v>45</v>
      </c>
    </row>
    <row r="15" spans="1:16" s="1" customFormat="1" ht="15.75" customHeight="1" x14ac:dyDescent="0.25">
      <c r="A15" s="24" t="s">
        <v>35</v>
      </c>
      <c r="B15" s="26" t="s">
        <v>61</v>
      </c>
      <c r="C15" s="9">
        <v>0.7</v>
      </c>
      <c r="D15" s="16">
        <f t="shared" ref="D15:D16" si="5">0.034*2</f>
        <v>6.8000000000000005E-2</v>
      </c>
      <c r="E15" s="14"/>
      <c r="F15" s="16">
        <v>3.4000000000000002E-2</v>
      </c>
      <c r="G15" s="16">
        <f>0.034*2</f>
        <v>6.8000000000000005E-2</v>
      </c>
      <c r="H15" s="16">
        <v>3.4000000000000002E-2</v>
      </c>
      <c r="I15" s="7"/>
      <c r="J15" s="7"/>
      <c r="K15" s="17">
        <f>SUM(D15:J15)</f>
        <v>0.20400000000000001</v>
      </c>
      <c r="L15" s="18">
        <f>C15+K15</f>
        <v>0.90399999999999991</v>
      </c>
      <c r="M15" s="4">
        <f t="shared" si="1"/>
        <v>50</v>
      </c>
    </row>
    <row r="16" spans="1:16" s="1" customFormat="1" ht="15.75" customHeight="1" x14ac:dyDescent="0.25">
      <c r="A16" s="24" t="s">
        <v>36</v>
      </c>
      <c r="B16" s="30" t="s">
        <v>62</v>
      </c>
      <c r="C16" s="9">
        <v>0.7</v>
      </c>
      <c r="D16" s="16">
        <f t="shared" si="5"/>
        <v>6.8000000000000005E-2</v>
      </c>
      <c r="E16" s="14"/>
      <c r="F16" s="8"/>
      <c r="G16" s="7"/>
      <c r="H16" s="16">
        <v>3.4000000000000002E-2</v>
      </c>
      <c r="I16" s="16">
        <v>3.4000000000000002E-2</v>
      </c>
      <c r="J16" s="7"/>
      <c r="K16" s="17">
        <f>SUM(D16:J16)</f>
        <v>0.13600000000000001</v>
      </c>
      <c r="L16" s="18">
        <f>C16+K16</f>
        <v>0.83599999999999997</v>
      </c>
      <c r="M16" s="4">
        <f t="shared" si="1"/>
        <v>45</v>
      </c>
    </row>
    <row r="17" spans="1:13" s="1" customFormat="1" ht="15.75" customHeight="1" x14ac:dyDescent="0.25">
      <c r="A17" s="24" t="s">
        <v>37</v>
      </c>
      <c r="B17" s="26" t="s">
        <v>63</v>
      </c>
      <c r="C17" s="9">
        <v>0.7</v>
      </c>
      <c r="D17" s="7"/>
      <c r="E17" s="16">
        <f t="shared" ref="E17:E18" si="6">0.034*2</f>
        <v>6.8000000000000005E-2</v>
      </c>
      <c r="F17" s="16">
        <v>3.4000000000000002E-2</v>
      </c>
      <c r="G17" s="7"/>
      <c r="H17" s="7"/>
      <c r="I17" s="7"/>
      <c r="J17" s="7"/>
      <c r="K17" s="17">
        <f>SUM(D17:J17)</f>
        <v>0.10200000000000001</v>
      </c>
      <c r="L17" s="18">
        <f>C17+K17</f>
        <v>0.80199999999999994</v>
      </c>
      <c r="M17" s="4">
        <f t="shared" si="1"/>
        <v>45</v>
      </c>
    </row>
    <row r="18" spans="1:13" s="1" customFormat="1" ht="15.75" customHeight="1" x14ac:dyDescent="0.25">
      <c r="A18" s="24" t="s">
        <v>38</v>
      </c>
      <c r="B18" s="26" t="s">
        <v>64</v>
      </c>
      <c r="C18" s="9">
        <v>0.7</v>
      </c>
      <c r="D18" s="7"/>
      <c r="E18" s="16">
        <f t="shared" si="6"/>
        <v>6.8000000000000005E-2</v>
      </c>
      <c r="F18" s="16">
        <v>3.4000000000000002E-2</v>
      </c>
      <c r="G18" s="7"/>
      <c r="H18" s="7"/>
      <c r="I18" s="7"/>
      <c r="J18" s="7"/>
      <c r="K18" s="17">
        <f>SUM(D18:J18)</f>
        <v>0.10200000000000001</v>
      </c>
      <c r="L18" s="18">
        <f>C18+K18</f>
        <v>0.80199999999999994</v>
      </c>
      <c r="M18" s="4">
        <f t="shared" si="1"/>
        <v>45</v>
      </c>
    </row>
    <row r="19" spans="1:13" s="1" customFormat="1" ht="15.75" customHeight="1" x14ac:dyDescent="0.25">
      <c r="A19" s="24" t="s">
        <v>39</v>
      </c>
      <c r="B19" s="30" t="s">
        <v>65</v>
      </c>
      <c r="C19" s="9">
        <v>0.7</v>
      </c>
      <c r="D19" s="7"/>
      <c r="E19" s="14"/>
      <c r="F19" s="16">
        <v>3.4000000000000002E-2</v>
      </c>
      <c r="G19" s="7"/>
      <c r="H19" s="16">
        <v>3.4000000000000002E-2</v>
      </c>
      <c r="I19" s="16">
        <v>3.4000000000000002E-2</v>
      </c>
      <c r="J19" s="7"/>
      <c r="K19" s="17">
        <f>SUM(D19:J19)</f>
        <v>0.10200000000000001</v>
      </c>
      <c r="L19" s="18">
        <f>C19+K19</f>
        <v>0.80199999999999994</v>
      </c>
      <c r="M19" s="4">
        <f t="shared" si="1"/>
        <v>45</v>
      </c>
    </row>
    <row r="20" spans="1:13" s="1" customFormat="1" ht="15.75" customHeight="1" x14ac:dyDescent="0.25">
      <c r="A20" s="24" t="s">
        <v>40</v>
      </c>
      <c r="B20" s="26" t="s">
        <v>66</v>
      </c>
      <c r="C20" s="9">
        <v>0.7</v>
      </c>
      <c r="D20" s="16">
        <f>0.034*2</f>
        <v>6.8000000000000005E-2</v>
      </c>
      <c r="E20" s="14"/>
      <c r="F20" s="8"/>
      <c r="G20" s="7"/>
      <c r="H20" s="16">
        <v>3.4000000000000002E-2</v>
      </c>
      <c r="I20" s="16">
        <v>3.4000000000000002E-2</v>
      </c>
      <c r="J20" s="7"/>
      <c r="K20" s="17">
        <f>SUM(D20:J20)</f>
        <v>0.13600000000000001</v>
      </c>
      <c r="L20" s="18">
        <f>C20+K20</f>
        <v>0.83599999999999997</v>
      </c>
      <c r="M20" s="4">
        <f t="shared" si="1"/>
        <v>45</v>
      </c>
    </row>
    <row r="21" spans="1:13" s="1" customFormat="1" ht="15.75" customHeight="1" x14ac:dyDescent="0.25">
      <c r="A21" s="24" t="s">
        <v>41</v>
      </c>
      <c r="B21" s="26" t="s">
        <v>67</v>
      </c>
      <c r="C21" s="9">
        <v>0.7</v>
      </c>
      <c r="D21" s="7"/>
      <c r="E21" s="16">
        <f t="shared" ref="E21:E22" si="7">0.034*2</f>
        <v>6.8000000000000005E-2</v>
      </c>
      <c r="F21" s="16">
        <v>3.4000000000000002E-2</v>
      </c>
      <c r="G21" s="7"/>
      <c r="H21" s="7"/>
      <c r="I21" s="16">
        <v>3.4000000000000002E-2</v>
      </c>
      <c r="J21" s="7"/>
      <c r="K21" s="17">
        <f>SUM(D21:J21)</f>
        <v>0.13600000000000001</v>
      </c>
      <c r="L21" s="18">
        <f>C21+K21</f>
        <v>0.83599999999999997</v>
      </c>
      <c r="M21" s="4">
        <f t="shared" si="1"/>
        <v>45</v>
      </c>
    </row>
    <row r="22" spans="1:13" s="1" customFormat="1" ht="15.75" customHeight="1" x14ac:dyDescent="0.25">
      <c r="A22" s="24" t="s">
        <v>42</v>
      </c>
      <c r="B22" s="26" t="s">
        <v>68</v>
      </c>
      <c r="C22" s="9">
        <v>0.7</v>
      </c>
      <c r="D22" s="7"/>
      <c r="E22" s="16">
        <f t="shared" si="7"/>
        <v>6.8000000000000005E-2</v>
      </c>
      <c r="F22" s="16">
        <v>3.4000000000000002E-2</v>
      </c>
      <c r="G22" s="7"/>
      <c r="H22" s="7"/>
      <c r="I22" s="7"/>
      <c r="J22" s="7"/>
      <c r="K22" s="17">
        <f>SUM(D22:J22)</f>
        <v>0.10200000000000001</v>
      </c>
      <c r="L22" s="18">
        <f>C22+K22</f>
        <v>0.80199999999999994</v>
      </c>
      <c r="M22" s="4">
        <f t="shared" si="1"/>
        <v>45</v>
      </c>
    </row>
    <row r="23" spans="1:13" s="1" customFormat="1" ht="15.75" customHeight="1" x14ac:dyDescent="0.25">
      <c r="A23" s="24" t="s">
        <v>43</v>
      </c>
      <c r="B23" s="62" t="s">
        <v>69</v>
      </c>
      <c r="C23" s="63">
        <v>0.7</v>
      </c>
      <c r="D23" s="64"/>
      <c r="E23" s="65"/>
      <c r="F23" s="65">
        <v>3.4000000000000002E-2</v>
      </c>
      <c r="G23" s="64"/>
      <c r="H23" s="64"/>
      <c r="I23" s="64"/>
      <c r="J23" s="64"/>
      <c r="K23" s="66">
        <f>SUM(D23:J23)</f>
        <v>3.4000000000000002E-2</v>
      </c>
      <c r="L23" s="67">
        <f>C23+K23</f>
        <v>0.73399999999999999</v>
      </c>
      <c r="M23" s="68">
        <f t="shared" si="1"/>
        <v>40</v>
      </c>
    </row>
    <row r="24" spans="1:13" s="1" customFormat="1" ht="15.75" customHeight="1" x14ac:dyDescent="0.25">
      <c r="A24" s="24" t="s">
        <v>44</v>
      </c>
      <c r="B24" s="26" t="s">
        <v>70</v>
      </c>
      <c r="C24" s="9">
        <v>0.7</v>
      </c>
      <c r="D24" s="7"/>
      <c r="E24" s="16">
        <f t="shared" ref="E24:E32" si="8">0.034*2</f>
        <v>6.8000000000000005E-2</v>
      </c>
      <c r="F24" s="16">
        <v>3.4000000000000002E-2</v>
      </c>
      <c r="G24" s="7"/>
      <c r="H24" s="7"/>
      <c r="I24" s="7"/>
      <c r="J24" s="7"/>
      <c r="K24" s="17">
        <f>SUM(D24:J24)</f>
        <v>0.10200000000000001</v>
      </c>
      <c r="L24" s="18">
        <f>C24+K24</f>
        <v>0.80199999999999994</v>
      </c>
      <c r="M24" s="4">
        <f t="shared" si="1"/>
        <v>45</v>
      </c>
    </row>
    <row r="25" spans="1:13" s="1" customFormat="1" ht="15.75" customHeight="1" x14ac:dyDescent="0.25">
      <c r="A25" s="24" t="s">
        <v>45</v>
      </c>
      <c r="B25" s="26" t="s">
        <v>71</v>
      </c>
      <c r="C25" s="9">
        <v>0.7</v>
      </c>
      <c r="D25" s="7"/>
      <c r="E25" s="16">
        <f t="shared" si="8"/>
        <v>6.8000000000000005E-2</v>
      </c>
      <c r="F25" s="16">
        <v>3.4000000000000002E-2</v>
      </c>
      <c r="G25" s="7"/>
      <c r="H25" s="7"/>
      <c r="I25" s="7"/>
      <c r="J25" s="7"/>
      <c r="K25" s="17">
        <f>SUM(D25:J25)</f>
        <v>0.10200000000000001</v>
      </c>
      <c r="L25" s="18">
        <f>C25+K25</f>
        <v>0.80199999999999994</v>
      </c>
      <c r="M25" s="4">
        <f t="shared" si="1"/>
        <v>45</v>
      </c>
    </row>
    <row r="26" spans="1:13" s="1" customFormat="1" ht="15.75" customHeight="1" x14ac:dyDescent="0.25">
      <c r="A26" s="24" t="s">
        <v>46</v>
      </c>
      <c r="B26" s="26" t="s">
        <v>72</v>
      </c>
      <c r="C26" s="9">
        <v>0.7</v>
      </c>
      <c r="D26" s="7"/>
      <c r="E26" s="16">
        <f t="shared" si="8"/>
        <v>6.8000000000000005E-2</v>
      </c>
      <c r="F26" s="16">
        <v>3.4000000000000002E-2</v>
      </c>
      <c r="G26" s="7"/>
      <c r="H26" s="7"/>
      <c r="I26" s="7"/>
      <c r="J26" s="7"/>
      <c r="K26" s="17">
        <f>SUM(D26:J26)</f>
        <v>0.10200000000000001</v>
      </c>
      <c r="L26" s="18">
        <f>C26+K26</f>
        <v>0.80199999999999994</v>
      </c>
      <c r="M26" s="4">
        <f t="shared" si="1"/>
        <v>45</v>
      </c>
    </row>
    <row r="27" spans="1:13" s="1" customFormat="1" ht="15.75" customHeight="1" x14ac:dyDescent="0.25">
      <c r="A27" s="24" t="s">
        <v>47</v>
      </c>
      <c r="B27" s="26" t="s">
        <v>73</v>
      </c>
      <c r="C27" s="9">
        <v>0.7</v>
      </c>
      <c r="D27" s="7"/>
      <c r="E27" s="16">
        <f t="shared" si="8"/>
        <v>6.8000000000000005E-2</v>
      </c>
      <c r="F27" s="16">
        <v>3.4000000000000002E-2</v>
      </c>
      <c r="G27" s="7"/>
      <c r="H27" s="7"/>
      <c r="I27" s="7"/>
      <c r="J27" s="7"/>
      <c r="K27" s="17">
        <f>SUM(D27:J27)</f>
        <v>0.10200000000000001</v>
      </c>
      <c r="L27" s="18">
        <f>C27+K27</f>
        <v>0.80199999999999994</v>
      </c>
      <c r="M27" s="4">
        <f t="shared" si="1"/>
        <v>45</v>
      </c>
    </row>
    <row r="28" spans="1:13" s="1" customFormat="1" ht="15.75" customHeight="1" x14ac:dyDescent="0.25">
      <c r="A28" s="24" t="s">
        <v>48</v>
      </c>
      <c r="B28" s="26" t="s">
        <v>74</v>
      </c>
      <c r="C28" s="9">
        <v>0.7</v>
      </c>
      <c r="D28" s="7"/>
      <c r="E28" s="16">
        <f t="shared" si="8"/>
        <v>6.8000000000000005E-2</v>
      </c>
      <c r="F28" s="16">
        <v>3.4000000000000002E-2</v>
      </c>
      <c r="G28" s="7"/>
      <c r="H28" s="7"/>
      <c r="I28" s="16">
        <v>3.4000000000000002E-2</v>
      </c>
      <c r="J28" s="7"/>
      <c r="K28" s="17">
        <f>SUM(D28:J28)</f>
        <v>0.13600000000000001</v>
      </c>
      <c r="L28" s="18">
        <f>C28+K28</f>
        <v>0.83599999999999997</v>
      </c>
      <c r="M28" s="4">
        <f t="shared" si="1"/>
        <v>45</v>
      </c>
    </row>
    <row r="29" spans="1:13" s="1" customFormat="1" ht="15.75" customHeight="1" x14ac:dyDescent="0.25">
      <c r="A29" s="24" t="s">
        <v>49</v>
      </c>
      <c r="B29" s="26" t="s">
        <v>75</v>
      </c>
      <c r="C29" s="9">
        <v>0.7</v>
      </c>
      <c r="D29" s="7"/>
      <c r="E29" s="16">
        <f t="shared" si="8"/>
        <v>6.8000000000000005E-2</v>
      </c>
      <c r="F29" s="16">
        <v>3.4000000000000002E-2</v>
      </c>
      <c r="G29" s="7"/>
      <c r="H29" s="7"/>
      <c r="I29" s="7"/>
      <c r="J29" s="7"/>
      <c r="K29" s="17">
        <f>SUM(D29:J29)</f>
        <v>0.10200000000000001</v>
      </c>
      <c r="L29" s="18">
        <f>C29+K29</f>
        <v>0.80199999999999994</v>
      </c>
      <c r="M29" s="4">
        <f t="shared" si="1"/>
        <v>45</v>
      </c>
    </row>
    <row r="30" spans="1:13" s="1" customFormat="1" ht="15.75" customHeight="1" x14ac:dyDescent="0.25">
      <c r="A30" s="24" t="s">
        <v>50</v>
      </c>
      <c r="B30" s="26" t="s">
        <v>76</v>
      </c>
      <c r="C30" s="9">
        <v>0.7</v>
      </c>
      <c r="D30" s="7"/>
      <c r="E30" s="16">
        <f t="shared" si="8"/>
        <v>6.8000000000000005E-2</v>
      </c>
      <c r="F30" s="16">
        <v>3.4000000000000002E-2</v>
      </c>
      <c r="G30" s="7"/>
      <c r="H30" s="7"/>
      <c r="I30" s="7"/>
      <c r="J30" s="7"/>
      <c r="K30" s="17">
        <f>SUM(D30:J30)</f>
        <v>0.10200000000000001</v>
      </c>
      <c r="L30" s="18">
        <f>C30+K30</f>
        <v>0.80199999999999994</v>
      </c>
      <c r="M30" s="4">
        <f t="shared" si="1"/>
        <v>45</v>
      </c>
    </row>
    <row r="31" spans="1:13" s="1" customFormat="1" ht="15.75" customHeight="1" x14ac:dyDescent="0.25">
      <c r="A31" s="24" t="s">
        <v>51</v>
      </c>
      <c r="B31" s="26" t="s">
        <v>77</v>
      </c>
      <c r="C31" s="9">
        <v>0.7</v>
      </c>
      <c r="D31" s="7"/>
      <c r="E31" s="16">
        <f t="shared" si="8"/>
        <v>6.8000000000000005E-2</v>
      </c>
      <c r="F31" s="16">
        <v>3.4000000000000002E-2</v>
      </c>
      <c r="G31" s="7"/>
      <c r="H31" s="7"/>
      <c r="I31" s="16">
        <v>3.4000000000000002E-2</v>
      </c>
      <c r="J31" s="7"/>
      <c r="K31" s="17">
        <f>SUM(D31:J31)</f>
        <v>0.13600000000000001</v>
      </c>
      <c r="L31" s="18">
        <f>C31+K31</f>
        <v>0.83599999999999997</v>
      </c>
      <c r="M31" s="4">
        <f t="shared" si="1"/>
        <v>45</v>
      </c>
    </row>
    <row r="32" spans="1:13" ht="15.75" customHeight="1" x14ac:dyDescent="0.25">
      <c r="A32" s="24" t="s">
        <v>52</v>
      </c>
      <c r="B32" s="26" t="s">
        <v>78</v>
      </c>
      <c r="C32" s="9">
        <v>0.7</v>
      </c>
      <c r="D32" s="16"/>
      <c r="E32" s="16">
        <f t="shared" si="8"/>
        <v>6.8000000000000005E-2</v>
      </c>
      <c r="F32" s="16">
        <v>3.4000000000000002E-2</v>
      </c>
      <c r="G32" s="2"/>
      <c r="H32" s="2"/>
      <c r="I32" s="2"/>
      <c r="J32" s="2"/>
      <c r="K32" s="17">
        <f>SUM(D32:J32)</f>
        <v>0.10200000000000001</v>
      </c>
      <c r="L32" s="18">
        <f>C32+K32</f>
        <v>0.80199999999999994</v>
      </c>
      <c r="M32" s="4">
        <f t="shared" si="1"/>
        <v>45</v>
      </c>
    </row>
    <row r="33" spans="1:13" ht="42" customHeight="1" x14ac:dyDescent="0.25">
      <c r="A33" s="47" t="s">
        <v>21</v>
      </c>
      <c r="B33" s="47"/>
      <c r="C33" s="47"/>
      <c r="D33" s="47"/>
      <c r="E33" s="47"/>
      <c r="F33" s="47"/>
      <c r="G33" s="47"/>
      <c r="H33" s="47"/>
      <c r="I33" s="47"/>
      <c r="J33" s="47"/>
      <c r="K33" s="47"/>
      <c r="L33" s="47"/>
      <c r="M33" s="47"/>
    </row>
    <row r="35" spans="1:13" ht="18.75" x14ac:dyDescent="0.3">
      <c r="A35" s="46" t="s">
        <v>6</v>
      </c>
      <c r="B35" s="46"/>
      <c r="C35" s="46"/>
      <c r="D35" s="46"/>
      <c r="E35" s="46"/>
      <c r="F35" s="46"/>
      <c r="G35" s="46"/>
      <c r="H35" s="46"/>
      <c r="I35" s="46"/>
      <c r="J35" s="46"/>
      <c r="K35" s="46"/>
      <c r="L35" s="46"/>
      <c r="M35" s="46"/>
    </row>
    <row r="37" spans="1:13" ht="72" customHeight="1" x14ac:dyDescent="0.25">
      <c r="A37" s="12" t="s">
        <v>7</v>
      </c>
      <c r="B37" s="43" t="s">
        <v>8</v>
      </c>
      <c r="C37" s="43"/>
      <c r="D37" s="43"/>
      <c r="E37" s="13" t="s">
        <v>9</v>
      </c>
      <c r="F37" s="13" t="s">
        <v>10</v>
      </c>
      <c r="G37" s="13" t="s">
        <v>11</v>
      </c>
      <c r="H37" s="13" t="s">
        <v>12</v>
      </c>
      <c r="I37" s="13" t="s">
        <v>13</v>
      </c>
      <c r="J37" s="33" t="s">
        <v>14</v>
      </c>
      <c r="K37" s="34"/>
      <c r="L37" s="34"/>
      <c r="M37" s="35"/>
    </row>
    <row r="38" spans="1:13" ht="64.5" customHeight="1" x14ac:dyDescent="0.25">
      <c r="A38" s="6">
        <v>1</v>
      </c>
      <c r="B38" s="42" t="s">
        <v>26</v>
      </c>
      <c r="C38" s="42"/>
      <c r="D38" s="42"/>
      <c r="E38" s="22" t="s">
        <v>87</v>
      </c>
      <c r="F38" s="22" t="s">
        <v>90</v>
      </c>
      <c r="G38" s="23">
        <v>7</v>
      </c>
      <c r="H38" s="23">
        <v>7</v>
      </c>
      <c r="I38" s="23">
        <v>7</v>
      </c>
      <c r="J38" s="36" t="s">
        <v>89</v>
      </c>
      <c r="K38" s="37"/>
      <c r="L38" s="37"/>
      <c r="M38" s="38"/>
    </row>
    <row r="39" spans="1:13" ht="63" customHeight="1" x14ac:dyDescent="0.25">
      <c r="A39" s="6">
        <v>2</v>
      </c>
      <c r="B39" s="42" t="s">
        <v>88</v>
      </c>
      <c r="C39" s="42"/>
      <c r="D39" s="42"/>
      <c r="E39" s="32">
        <v>43477</v>
      </c>
      <c r="F39" s="32">
        <v>43477</v>
      </c>
      <c r="G39" s="23">
        <v>16</v>
      </c>
      <c r="H39" s="23">
        <v>16</v>
      </c>
      <c r="I39" s="23">
        <v>16</v>
      </c>
      <c r="J39" s="39" t="s">
        <v>100</v>
      </c>
      <c r="K39" s="40"/>
      <c r="L39" s="40"/>
      <c r="M39" s="41" t="s">
        <v>15</v>
      </c>
    </row>
    <row r="40" spans="1:13" ht="92.25" customHeight="1" x14ac:dyDescent="0.25">
      <c r="A40" s="6">
        <v>3</v>
      </c>
      <c r="B40" s="42" t="s">
        <v>91</v>
      </c>
      <c r="C40" s="42"/>
      <c r="D40" s="42"/>
      <c r="E40" s="22" t="s">
        <v>23</v>
      </c>
      <c r="F40" s="22" t="s">
        <v>83</v>
      </c>
      <c r="G40" s="23">
        <v>22</v>
      </c>
      <c r="H40" s="23">
        <v>22</v>
      </c>
      <c r="I40" s="23">
        <v>22</v>
      </c>
      <c r="J40" s="39" t="s">
        <v>92</v>
      </c>
      <c r="K40" s="40"/>
      <c r="L40" s="40"/>
      <c r="M40" s="41"/>
    </row>
    <row r="41" spans="1:13" ht="39" customHeight="1" x14ac:dyDescent="0.25">
      <c r="A41" s="6">
        <v>4</v>
      </c>
      <c r="B41" s="42" t="s">
        <v>25</v>
      </c>
      <c r="C41" s="42"/>
      <c r="D41" s="42"/>
      <c r="E41" s="22" t="s">
        <v>84</v>
      </c>
      <c r="F41" s="22" t="s">
        <v>85</v>
      </c>
      <c r="G41" s="23">
        <v>4</v>
      </c>
      <c r="H41" s="23">
        <v>4</v>
      </c>
      <c r="I41" s="23">
        <v>4</v>
      </c>
      <c r="J41" s="39" t="s">
        <v>82</v>
      </c>
      <c r="K41" s="40"/>
      <c r="L41" s="40"/>
      <c r="M41" s="41"/>
    </row>
    <row r="42" spans="1:13" ht="82.5" customHeight="1" x14ac:dyDescent="0.25">
      <c r="A42" s="6">
        <v>5</v>
      </c>
      <c r="B42" s="42" t="s">
        <v>98</v>
      </c>
      <c r="C42" s="42"/>
      <c r="D42" s="42"/>
      <c r="E42" s="22" t="s">
        <v>23</v>
      </c>
      <c r="F42" s="22" t="s">
        <v>24</v>
      </c>
      <c r="G42" s="23">
        <v>8</v>
      </c>
      <c r="H42" s="23">
        <v>8</v>
      </c>
      <c r="I42" s="23">
        <v>8</v>
      </c>
      <c r="J42" s="39" t="s">
        <v>99</v>
      </c>
      <c r="K42" s="40"/>
      <c r="L42" s="40"/>
      <c r="M42" s="41"/>
    </row>
    <row r="43" spans="1:13" ht="48" customHeight="1" x14ac:dyDescent="0.25">
      <c r="A43" s="6">
        <v>6</v>
      </c>
      <c r="B43" s="42" t="s">
        <v>96</v>
      </c>
      <c r="C43" s="42"/>
      <c r="D43" s="42"/>
      <c r="E43" s="22" t="s">
        <v>86</v>
      </c>
      <c r="F43" s="23"/>
      <c r="G43" s="23">
        <v>6</v>
      </c>
      <c r="H43" s="23">
        <v>6</v>
      </c>
      <c r="I43" s="23">
        <v>6</v>
      </c>
      <c r="J43" s="39" t="s">
        <v>97</v>
      </c>
      <c r="K43" s="40"/>
      <c r="L43" s="40"/>
      <c r="M43" s="41"/>
    </row>
    <row r="44" spans="1:13" ht="33" customHeight="1" x14ac:dyDescent="0.25">
      <c r="A44" s="6">
        <v>7</v>
      </c>
      <c r="B44" s="42" t="s">
        <v>95</v>
      </c>
      <c r="C44" s="42"/>
      <c r="D44" s="42"/>
      <c r="E44" s="22"/>
      <c r="F44" s="23"/>
      <c r="G44" s="23"/>
      <c r="H44" s="23"/>
      <c r="I44" s="23"/>
      <c r="J44" s="39"/>
      <c r="K44" s="40"/>
      <c r="L44" s="40"/>
      <c r="M44" s="41"/>
    </row>
    <row r="46" spans="1:13" ht="15.75" x14ac:dyDescent="0.25">
      <c r="F46" s="44" t="s">
        <v>16</v>
      </c>
      <c r="G46" s="44"/>
      <c r="H46" s="44"/>
      <c r="I46" s="44"/>
      <c r="J46" s="44"/>
      <c r="K46" s="44"/>
      <c r="L46" s="44"/>
      <c r="M46" s="44"/>
    </row>
    <row r="47" spans="1:13" ht="15.75" x14ac:dyDescent="0.25">
      <c r="F47" s="45" t="s">
        <v>17</v>
      </c>
      <c r="G47" s="45"/>
      <c r="H47" s="45"/>
      <c r="I47" s="45"/>
      <c r="J47" s="45"/>
      <c r="K47" s="45"/>
      <c r="L47" s="45"/>
      <c r="M47" s="45"/>
    </row>
  </sheetData>
  <mergeCells count="29">
    <mergeCell ref="A35:M35"/>
    <mergeCell ref="A1:E1"/>
    <mergeCell ref="A33:M33"/>
    <mergeCell ref="A3:M3"/>
    <mergeCell ref="D5:K5"/>
    <mergeCell ref="A5:A6"/>
    <mergeCell ref="B5:B6"/>
    <mergeCell ref="C5:C6"/>
    <mergeCell ref="M5:M6"/>
    <mergeCell ref="A4:M4"/>
    <mergeCell ref="L5:L6"/>
    <mergeCell ref="F46:M46"/>
    <mergeCell ref="F47:M47"/>
    <mergeCell ref="B42:D42"/>
    <mergeCell ref="B43:D43"/>
    <mergeCell ref="B44:D44"/>
    <mergeCell ref="J42:M42"/>
    <mergeCell ref="J43:M43"/>
    <mergeCell ref="J44:M44"/>
    <mergeCell ref="B38:D38"/>
    <mergeCell ref="B37:D37"/>
    <mergeCell ref="B39:D39"/>
    <mergeCell ref="B40:D40"/>
    <mergeCell ref="B41:D41"/>
    <mergeCell ref="J37:M37"/>
    <mergeCell ref="J38:M38"/>
    <mergeCell ref="J39:M39"/>
    <mergeCell ref="J40:M40"/>
    <mergeCell ref="J41:M41"/>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QUÝ I-2019</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2019-03-23T07:40:46Z</cp:lastPrinted>
  <dcterms:created xsi:type="dcterms:W3CDTF">2019-01-10T04:30:31Z</dcterms:created>
  <dcterms:modified xsi:type="dcterms:W3CDTF">2019-03-23T07:42:45Z</dcterms:modified>
</cp:coreProperties>
</file>